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8"/>
  <workbookPr/>
  <xr:revisionPtr revIDLastSave="0" documentId="8_{A885FB69-4BD0-4510-A072-C7FC27D09614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M3" i="1"/>
  <c r="D7" i="1"/>
  <c r="I7" i="1"/>
  <c r="J7" i="1"/>
  <c r="K7" i="1"/>
  <c r="L7" i="1"/>
  <c r="M7" i="1"/>
  <c r="H7" i="1"/>
  <c r="F7" i="1"/>
  <c r="I9" i="1"/>
  <c r="K9" i="1"/>
  <c r="H4" i="1"/>
  <c r="H5" i="1"/>
  <c r="H6" i="1"/>
  <c r="H3" i="1"/>
  <c r="F4" i="1"/>
  <c r="F5" i="1"/>
  <c r="F6" i="1"/>
  <c r="F3" i="1"/>
  <c r="D4" i="1"/>
  <c r="I4" i="1" s="1"/>
  <c r="K4" i="1" s="1"/>
  <c r="D5" i="1"/>
  <c r="I5" i="1" s="1"/>
  <c r="K5" i="1" s="1"/>
  <c r="D6" i="1"/>
  <c r="I6" i="1" s="1"/>
  <c r="K6" i="1" s="1"/>
  <c r="D3" i="1"/>
  <c r="I3" i="1" s="1"/>
  <c r="K3" i="1" s="1"/>
  <c r="C15" i="1" l="1"/>
  <c r="C16" i="1"/>
  <c r="C17" i="1"/>
  <c r="C18" i="1"/>
  <c r="C19" i="1"/>
  <c r="C20" i="1"/>
  <c r="D15" i="1"/>
  <c r="D16" i="1"/>
  <c r="D17" i="1"/>
  <c r="D18" i="1"/>
  <c r="D19" i="1"/>
  <c r="D20" i="1"/>
  <c r="J9" i="1"/>
  <c r="L9" i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14" i="1"/>
  <c r="H14" i="1" s="1"/>
  <c r="C14" i="1"/>
  <c r="L3" i="1"/>
  <c r="J3" i="1"/>
  <c r="L6" i="1"/>
  <c r="J6" i="1"/>
  <c r="M6" i="1" s="1"/>
  <c r="L5" i="1"/>
  <c r="J5" i="1"/>
  <c r="M5" i="1" s="1"/>
  <c r="D14" i="1"/>
  <c r="L4" i="1"/>
  <c r="J4" i="1"/>
  <c r="M4" i="1" s="1"/>
  <c r="M9" i="1" l="1"/>
</calcChain>
</file>

<file path=xl/sharedStrings.xml><?xml version="1.0" encoding="utf-8"?>
<sst xmlns="http://schemas.openxmlformats.org/spreadsheetml/2006/main" count="28" uniqueCount="24">
  <si>
    <t>Plocha</t>
  </si>
  <si>
    <t>Maximální hloubka</t>
  </si>
  <si>
    <t>Objem vody</t>
  </si>
  <si>
    <t>Modelování</t>
  </si>
  <si>
    <t>Jezero</t>
  </si>
  <si>
    <t>ha</t>
  </si>
  <si>
    <r>
      <t>km</t>
    </r>
    <r>
      <rPr>
        <b/>
        <vertAlign val="superscript"/>
        <sz val="11"/>
        <color rgb="FF000000"/>
        <rFont val="Calibri"/>
      </rPr>
      <t>2</t>
    </r>
  </si>
  <si>
    <t>m</t>
  </si>
  <si>
    <t>km</t>
  </si>
  <si>
    <r>
      <t>m</t>
    </r>
    <r>
      <rPr>
        <b/>
        <vertAlign val="superscript"/>
        <sz val="11"/>
        <color rgb="FF000000"/>
        <rFont val="Calibri"/>
      </rPr>
      <t>3</t>
    </r>
  </si>
  <si>
    <r>
      <t>km</t>
    </r>
    <r>
      <rPr>
        <b/>
        <vertAlign val="superscript"/>
        <sz val="11"/>
        <color rgb="FF000000"/>
        <rFont val="Calibri"/>
        <charset val="1"/>
      </rPr>
      <t>3</t>
    </r>
  </si>
  <si>
    <t>Hranol</t>
  </si>
  <si>
    <t>Odchylka</t>
  </si>
  <si>
    <t>Jehlan</t>
  </si>
  <si>
    <t>Černé</t>
  </si>
  <si>
    <t>Čertovo</t>
  </si>
  <si>
    <t xml:space="preserve">Plešné </t>
  </si>
  <si>
    <t>Prášilské</t>
  </si>
  <si>
    <t>Laka</t>
  </si>
  <si>
    <t>Lom Amerika</t>
  </si>
  <si>
    <t>Modelování komolým jehlanem</t>
  </si>
  <si>
    <t>Obsah druhé podstavy</t>
  </si>
  <si>
    <t>Čertovo jezero</t>
  </si>
  <si>
    <t>Prášilské jezero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</si>
</sst>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0000"/>
  </numFmts>
  <fonts count="10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Calibri"/>
    </font>
    <font>
      <b/>
      <vertAlign val="superscript"/>
      <sz val="11"/>
      <color rgb="FF000000"/>
      <name val="Calibri"/>
    </font>
    <font>
      <b/>
      <sz val="11"/>
      <color rgb="FF000000"/>
      <name val="Calibri"/>
      <charset val="1"/>
    </font>
    <font>
      <b/>
      <vertAlign val="superscript"/>
      <sz val="11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89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5" fillId="0" borderId="0" xfId="0" applyFont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2" fillId="5" borderId="2" xfId="0" applyFont="1" applyFill="1" applyBorder="1"/>
    <xf numFmtId="164" fontId="3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Border="1"/>
    <xf numFmtId="164" fontId="0" fillId="0" borderId="3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Medium9"/>
  <colors>
    <mruColors>
      <color rgb="FFFAF8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workbookViewId="0">
      <selection activeCell="B1" sqref="B1:I1048576"/>
    </sheetView>
  </sheetViews>
  <sheetFormatPr defaultRowHeight="15"/>
  <cols>
    <col min="1" max="1" width="4.140625" customWidth="1"/>
    <col min="2" max="2" width="19.7109375" customWidth="1"/>
    <col min="3" max="5" width="18.7109375" customWidth="1"/>
    <col min="6" max="6" width="19.85546875" customWidth="1"/>
    <col min="7" max="8" width="18.7109375" customWidth="1"/>
    <col min="9" max="13" width="10.7109375" customWidth="1"/>
  </cols>
  <sheetData>
    <row r="1" spans="1:14" s="8" customFormat="1">
      <c r="A1" s="2"/>
      <c r="B1" s="37"/>
      <c r="C1" s="42" t="s">
        <v>0</v>
      </c>
      <c r="D1" s="42"/>
      <c r="E1" s="42" t="s">
        <v>1</v>
      </c>
      <c r="F1" s="42"/>
      <c r="G1" s="43" t="s">
        <v>2</v>
      </c>
      <c r="H1" s="43"/>
      <c r="I1" s="41" t="s">
        <v>3</v>
      </c>
      <c r="J1" s="41"/>
      <c r="K1" s="41"/>
      <c r="L1" s="41"/>
    </row>
    <row r="2" spans="1:14" s="8" customFormat="1">
      <c r="A2" s="2"/>
      <c r="B2" s="15" t="s">
        <v>4</v>
      </c>
      <c r="C2" s="15" t="s">
        <v>5</v>
      </c>
      <c r="D2" s="16" t="s">
        <v>6</v>
      </c>
      <c r="E2" s="15" t="s">
        <v>7</v>
      </c>
      <c r="F2" s="15" t="s">
        <v>8</v>
      </c>
      <c r="G2" s="16" t="s">
        <v>9</v>
      </c>
      <c r="H2" s="17" t="s">
        <v>10</v>
      </c>
      <c r="I2" s="15" t="s">
        <v>11</v>
      </c>
      <c r="J2" s="15" t="s">
        <v>12</v>
      </c>
      <c r="K2" s="15" t="s">
        <v>13</v>
      </c>
      <c r="L2" s="18" t="s">
        <v>12</v>
      </c>
    </row>
    <row r="3" spans="1:14">
      <c r="A3" s="3"/>
      <c r="B3" s="27" t="s">
        <v>14</v>
      </c>
      <c r="C3" s="9">
        <v>18.805</v>
      </c>
      <c r="D3" s="20">
        <f>C3*0.01</f>
        <v>0.18804999999999999</v>
      </c>
      <c r="E3" s="9">
        <v>40.6</v>
      </c>
      <c r="F3" s="20">
        <f>E3*0.001</f>
        <v>4.0600000000000004E-2</v>
      </c>
      <c r="G3" s="11">
        <v>287800</v>
      </c>
      <c r="H3" s="19">
        <f>G3*0.000000001</f>
        <v>2.878E-4</v>
      </c>
      <c r="I3" s="9">
        <f>D3*F3</f>
        <v>7.6348300000000004E-3</v>
      </c>
      <c r="J3" s="9">
        <f>ABS(H3-I3)</f>
        <v>7.3470300000000001E-3</v>
      </c>
      <c r="K3" s="9">
        <f>I3/3</f>
        <v>2.5449433333333336E-3</v>
      </c>
      <c r="L3" s="9">
        <f>ABS(H3-K3)</f>
        <v>2.2571433333333337E-3</v>
      </c>
      <c r="M3" s="38" t="str">
        <f>IF(J3&lt;L3,"Hranol je lepší model","Jehlan je lepší model")</f>
        <v>Jehlan je lepší model</v>
      </c>
    </row>
    <row r="4" spans="1:14">
      <c r="A4" s="3"/>
      <c r="B4" s="28" t="s">
        <v>15</v>
      </c>
      <c r="C4" s="13">
        <v>10.531000000000001</v>
      </c>
      <c r="D4" s="10">
        <f t="shared" ref="D4:D7" si="0">C4*0.01</f>
        <v>0.10531000000000001</v>
      </c>
      <c r="E4" s="13">
        <v>37</v>
      </c>
      <c r="F4" s="10">
        <f t="shared" ref="F4:F7" si="1">E4*0.001</f>
        <v>3.6999999999999998E-2</v>
      </c>
      <c r="G4" s="14">
        <v>1520000</v>
      </c>
      <c r="H4" s="12">
        <f t="shared" ref="H4:H9" si="2">G4*0.000000001</f>
        <v>1.5200000000000001E-3</v>
      </c>
      <c r="I4" s="13">
        <f t="shared" ref="I4:I6" si="3">D4*F4</f>
        <v>3.8964700000000004E-3</v>
      </c>
      <c r="J4" s="13">
        <f t="shared" ref="J4:J6" si="4">ABS(H4-I4)</f>
        <v>2.3764700000000003E-3</v>
      </c>
      <c r="K4" s="13">
        <f t="shared" ref="K4:K6" si="5">I4/3</f>
        <v>1.2988233333333335E-3</v>
      </c>
      <c r="L4" s="13">
        <f t="shared" ref="L4:L6" si="6">ABS(H4-K4)</f>
        <v>2.2117666666666654E-4</v>
      </c>
      <c r="M4" s="4" t="str">
        <f t="shared" ref="M4:M9" si="7">IF(J4&lt;L4,"Hranol je lepší model","Jehlan je lepší model")</f>
        <v>Jehlan je lepší model</v>
      </c>
      <c r="N4" s="4"/>
    </row>
    <row r="5" spans="1:14">
      <c r="A5" s="3"/>
      <c r="B5" s="27" t="s">
        <v>16</v>
      </c>
      <c r="C5" s="9">
        <v>6.7161999999999997</v>
      </c>
      <c r="D5" s="20">
        <f t="shared" si="0"/>
        <v>6.7161999999999999E-2</v>
      </c>
      <c r="E5" s="9">
        <v>18.3</v>
      </c>
      <c r="F5" s="20">
        <f t="shared" si="1"/>
        <v>1.83E-2</v>
      </c>
      <c r="G5" s="11">
        <v>617000</v>
      </c>
      <c r="H5" s="19">
        <f t="shared" si="2"/>
        <v>6.1700000000000004E-4</v>
      </c>
      <c r="I5" s="9">
        <f t="shared" si="3"/>
        <v>1.2290646E-3</v>
      </c>
      <c r="J5" s="9">
        <f t="shared" si="4"/>
        <v>6.1206459999999993E-4</v>
      </c>
      <c r="K5" s="9">
        <f t="shared" si="5"/>
        <v>4.0968819999999997E-4</v>
      </c>
      <c r="L5" s="9">
        <f t="shared" si="6"/>
        <v>2.0731180000000006E-4</v>
      </c>
      <c r="M5" t="str">
        <f t="shared" si="7"/>
        <v>Jehlan je lepší model</v>
      </c>
    </row>
    <row r="6" spans="1:14">
      <c r="A6" s="3"/>
      <c r="B6" s="29" t="s">
        <v>17</v>
      </c>
      <c r="C6" s="24">
        <v>3.8119000000000001</v>
      </c>
      <c r="D6" s="35">
        <f t="shared" si="0"/>
        <v>3.8119E-2</v>
      </c>
      <c r="E6" s="24">
        <v>15</v>
      </c>
      <c r="F6" s="35">
        <f t="shared" si="1"/>
        <v>1.4999999999999999E-2</v>
      </c>
      <c r="G6" s="25">
        <v>270000</v>
      </c>
      <c r="H6" s="36">
        <f t="shared" si="2"/>
        <v>2.7E-4</v>
      </c>
      <c r="I6" s="13">
        <f t="shared" si="3"/>
        <v>5.71785E-4</v>
      </c>
      <c r="J6" s="13">
        <f t="shared" si="4"/>
        <v>3.01785E-4</v>
      </c>
      <c r="K6" s="13">
        <f t="shared" si="5"/>
        <v>1.90595E-4</v>
      </c>
      <c r="L6" s="13">
        <f t="shared" si="6"/>
        <v>7.9405000000000003E-5</v>
      </c>
      <c r="M6" s="4" t="str">
        <f t="shared" si="7"/>
        <v>Jehlan je lepší model</v>
      </c>
      <c r="N6" s="4"/>
    </row>
    <row r="7" spans="1:14">
      <c r="A7" s="3"/>
      <c r="B7" s="27" t="s">
        <v>18</v>
      </c>
      <c r="C7" s="26">
        <v>2.2656000000000001</v>
      </c>
      <c r="D7" s="33">
        <f t="shared" si="0"/>
        <v>2.2656000000000003E-2</v>
      </c>
      <c r="E7" s="26">
        <v>3.9</v>
      </c>
      <c r="F7" s="33">
        <f t="shared" si="1"/>
        <v>3.8999999999999998E-3</v>
      </c>
      <c r="G7" s="26">
        <v>40000</v>
      </c>
      <c r="H7" s="34">
        <f t="shared" si="2"/>
        <v>4.0000000000000003E-5</v>
      </c>
      <c r="I7" s="20">
        <f t="shared" ref="I7" si="8">D7*F7</f>
        <v>8.8358400000000011E-5</v>
      </c>
      <c r="J7" s="20">
        <f t="shared" ref="J7" si="9">ABS(H7-I7)</f>
        <v>4.8358400000000008E-5</v>
      </c>
      <c r="K7" s="20">
        <f t="shared" ref="K7" si="10">I7/3</f>
        <v>2.9452800000000004E-5</v>
      </c>
      <c r="L7" s="20">
        <f t="shared" ref="L7" si="11">ABS(H7-K7)</f>
        <v>1.05472E-5</v>
      </c>
      <c r="M7" s="21" t="str">
        <f t="shared" ref="M7" si="12">IF(J7&lt;L7,"Hranol je lepší model","Jehlan je lepší model")</f>
        <v>Jehlan je lepší model</v>
      </c>
      <c r="N7" s="21"/>
    </row>
    <row r="8" spans="1:14">
      <c r="A8" s="3"/>
      <c r="B8" s="30"/>
      <c r="C8" s="22"/>
      <c r="D8" s="22"/>
      <c r="E8" s="22"/>
      <c r="F8" s="22"/>
      <c r="G8" s="22"/>
      <c r="H8" s="34"/>
      <c r="I8" s="23"/>
      <c r="J8" s="20"/>
      <c r="K8" s="20"/>
      <c r="L8" s="20"/>
      <c r="M8" s="21"/>
    </row>
    <row r="9" spans="1:14">
      <c r="A9" s="3"/>
      <c r="B9" s="27" t="s">
        <v>19</v>
      </c>
      <c r="C9" s="22"/>
      <c r="D9" s="31">
        <v>2.086E-2</v>
      </c>
      <c r="E9" s="22"/>
      <c r="F9" s="31">
        <v>0.01</v>
      </c>
      <c r="G9" s="40">
        <v>151500</v>
      </c>
      <c r="H9" s="34">
        <f t="shared" si="2"/>
        <v>1.515E-4</v>
      </c>
      <c r="I9" s="23">
        <f t="shared" ref="I9" si="13">D9*F9</f>
        <v>2.086E-4</v>
      </c>
      <c r="J9" s="32">
        <f t="shared" ref="J9" si="14">ABS(H9-I9)</f>
        <v>5.7100000000000006E-5</v>
      </c>
      <c r="K9" s="20">
        <f t="shared" ref="K9" si="15">I9/3</f>
        <v>6.9533333333333334E-5</v>
      </c>
      <c r="L9" s="32">
        <f t="shared" ref="L9" si="16">ABS(H9-K9)</f>
        <v>8.1966666666666662E-5</v>
      </c>
      <c r="M9" s="4" t="str">
        <f t="shared" si="7"/>
        <v>Hranol je lepší model</v>
      </c>
      <c r="N9" s="4"/>
    </row>
    <row r="10" spans="1:14">
      <c r="A10" s="3"/>
      <c r="I10" s="1"/>
      <c r="J10" s="1"/>
      <c r="K10" s="1"/>
      <c r="L10" s="1"/>
    </row>
    <row r="11" spans="1:14" ht="18.75">
      <c r="B11" s="7" t="s">
        <v>20</v>
      </c>
      <c r="C11" s="7"/>
    </row>
    <row r="13" spans="1:14" ht="29.25">
      <c r="B13" s="39" t="s">
        <v>21</v>
      </c>
      <c r="C13" s="2" t="s">
        <v>22</v>
      </c>
      <c r="D13" s="2" t="s">
        <v>12</v>
      </c>
      <c r="F13" s="39" t="s">
        <v>21</v>
      </c>
      <c r="G13" s="2" t="s">
        <v>23</v>
      </c>
      <c r="H13" s="2" t="s">
        <v>12</v>
      </c>
      <c r="I13" s="2"/>
      <c r="J13" s="2"/>
      <c r="K13" s="2"/>
      <c r="L13" s="2"/>
      <c r="M13" s="2"/>
    </row>
    <row r="14" spans="1:14">
      <c r="B14" s="3">
        <v>0</v>
      </c>
      <c r="C14" s="1">
        <f>1/3*$F$4*($D$4+B14+SQRT($D$4*$B14))</f>
        <v>1.2988233333333333E-3</v>
      </c>
      <c r="D14" s="1">
        <f>ABS($H$4-C14)</f>
        <v>2.2117666666666676E-4</v>
      </c>
      <c r="F14" s="3">
        <v>0</v>
      </c>
      <c r="G14" s="1">
        <f>1/3*$F$6*($D$6+F14+SQRT($D$6*$F14))</f>
        <v>1.9059499999999997E-4</v>
      </c>
      <c r="H14" s="1">
        <f>ABS($H$6-G14)</f>
        <v>7.940500000000003E-5</v>
      </c>
      <c r="I14" s="1"/>
      <c r="J14" s="1"/>
      <c r="K14" s="3"/>
      <c r="L14" s="1"/>
      <c r="M14" s="1"/>
    </row>
    <row r="15" spans="1:14">
      <c r="B15" s="3">
        <v>1E-3</v>
      </c>
      <c r="C15" s="1">
        <f t="shared" ref="C15:C20" si="17">1/3*$F$4*($D$4+B15+SQRT($D$4*$B15))</f>
        <v>1.4377221481816165E-3</v>
      </c>
      <c r="D15" s="1">
        <f>ABS($H$4-C15)</f>
        <v>8.2277851818383582E-5</v>
      </c>
      <c r="F15" s="3">
        <v>1E-3</v>
      </c>
      <c r="G15" s="1">
        <f t="shared" ref="G15:G20" si="18">1/3*$F$6*($D$6+F15+SQRT($D$6*$F15))</f>
        <v>2.2646529316349293E-4</v>
      </c>
      <c r="H15" s="1">
        <f t="shared" ref="H15:H20" si="19">ABS($H$6-G15)</f>
        <v>4.353470683650707E-5</v>
      </c>
      <c r="I15" s="1"/>
      <c r="J15" s="1"/>
      <c r="K15" s="3"/>
      <c r="L15" s="1"/>
      <c r="M15" s="1"/>
    </row>
    <row r="16" spans="1:14">
      <c r="B16" s="5">
        <v>2E-3</v>
      </c>
      <c r="C16" s="6">
        <f t="shared" si="17"/>
        <v>1.5024806204867232E-3</v>
      </c>
      <c r="D16" s="6">
        <f>ABS($H$4-C16)</f>
        <v>1.7519379513276836E-5</v>
      </c>
      <c r="F16" s="3">
        <v>2E-3</v>
      </c>
      <c r="G16" s="1">
        <f t="shared" si="18"/>
        <v>2.4425218726624513E-4</v>
      </c>
      <c r="H16" s="1">
        <f t="shared" si="19"/>
        <v>2.5747812733754871E-5</v>
      </c>
      <c r="I16" s="1"/>
      <c r="J16" s="1"/>
      <c r="K16" s="3"/>
      <c r="L16" s="1"/>
      <c r="M16" s="1"/>
    </row>
    <row r="17" spans="2:13">
      <c r="B17" s="3">
        <v>3.0000000000000001E-3</v>
      </c>
      <c r="C17" s="1">
        <f t="shared" si="17"/>
        <v>1.5550411778016461E-3</v>
      </c>
      <c r="D17" s="1">
        <f>ABS($H$4-C17)</f>
        <v>3.5041177801645998E-5</v>
      </c>
      <c r="F17" s="3">
        <v>3.0000000000000001E-3</v>
      </c>
      <c r="G17" s="1">
        <f t="shared" si="18"/>
        <v>2.5906391620371595E-4</v>
      </c>
      <c r="H17" s="1">
        <f t="shared" si="19"/>
        <v>1.0936083796284058E-5</v>
      </c>
      <c r="I17" s="1"/>
      <c r="J17" s="1"/>
      <c r="K17" s="3"/>
      <c r="L17" s="1"/>
      <c r="M17" s="1"/>
    </row>
    <row r="18" spans="2:13">
      <c r="B18" s="3">
        <v>4.0000000000000001E-3</v>
      </c>
      <c r="C18" s="1">
        <f t="shared" si="17"/>
        <v>1.6012876296965664E-3</v>
      </c>
      <c r="D18" s="1">
        <f>ABS($H$4-C18)</f>
        <v>8.1287629696566357E-5</v>
      </c>
      <c r="F18" s="5">
        <v>4.0000000000000001E-3</v>
      </c>
      <c r="G18" s="6">
        <f t="shared" si="18"/>
        <v>2.7233558632698589E-4</v>
      </c>
      <c r="H18" s="6">
        <f t="shared" si="19"/>
        <v>2.3355863269858886E-6</v>
      </c>
      <c r="I18" s="1"/>
      <c r="J18" s="1"/>
      <c r="K18" s="3"/>
      <c r="L18" s="1"/>
      <c r="M18" s="1"/>
    </row>
    <row r="19" spans="2:13">
      <c r="B19" s="3">
        <v>5.0000000000000001E-3</v>
      </c>
      <c r="C19" s="1">
        <f t="shared" si="17"/>
        <v>1.643499020272421E-3</v>
      </c>
      <c r="D19" s="1">
        <f>ABS($H$4-C19)</f>
        <v>1.234990202724209E-4</v>
      </c>
      <c r="F19" s="3">
        <v>5.0000000000000001E-3</v>
      </c>
      <c r="G19" s="1">
        <f t="shared" si="18"/>
        <v>2.846230739989172E-4</v>
      </c>
      <c r="H19" s="1">
        <f t="shared" si="19"/>
        <v>1.4623073998917195E-5</v>
      </c>
      <c r="I19" s="1"/>
      <c r="J19" s="1"/>
      <c r="K19" s="3"/>
      <c r="L19" s="1"/>
      <c r="M19" s="1"/>
    </row>
    <row r="20" spans="2:13">
      <c r="B20" s="3">
        <v>6.0000000000000001E-3</v>
      </c>
      <c r="C20" s="1">
        <f t="shared" si="17"/>
        <v>1.6828441820946171E-3</v>
      </c>
      <c r="D20" s="1">
        <f>ABS($H$4-C20)</f>
        <v>1.6284418209461704E-4</v>
      </c>
      <c r="F20" s="3">
        <v>6.0000000000000001E-3</v>
      </c>
      <c r="G20" s="1">
        <f t="shared" si="18"/>
        <v>2.9621146646068562E-4</v>
      </c>
      <c r="H20" s="1">
        <f t="shared" si="19"/>
        <v>2.6211466460685613E-5</v>
      </c>
      <c r="I20" s="1"/>
      <c r="J20" s="1"/>
      <c r="K20" s="3"/>
      <c r="L20" s="1"/>
      <c r="M20" s="1"/>
    </row>
    <row r="21" spans="2:13">
      <c r="F21" s="3"/>
      <c r="G21" s="1"/>
      <c r="H21" s="1"/>
    </row>
    <row r="22" spans="2:13">
      <c r="B22" s="2"/>
      <c r="C22" s="2"/>
      <c r="D22" s="2"/>
      <c r="F22" s="3"/>
      <c r="G22" s="1"/>
      <c r="H22" s="1"/>
    </row>
    <row r="23" spans="2:13">
      <c r="B23" s="3"/>
      <c r="C23" s="1"/>
      <c r="D23" s="1"/>
      <c r="F23" s="3"/>
      <c r="G23" s="1"/>
      <c r="H23" s="1"/>
    </row>
    <row r="24" spans="2:13">
      <c r="B24" s="3"/>
      <c r="C24" s="1"/>
      <c r="D24" s="1"/>
      <c r="F24" s="3"/>
      <c r="G24" s="1"/>
      <c r="H24" s="1"/>
    </row>
    <row r="25" spans="2:13">
      <c r="B25" s="3"/>
      <c r="C25" s="1"/>
      <c r="D25" s="1"/>
      <c r="F25" s="3"/>
      <c r="G25" s="1"/>
      <c r="H25" s="1"/>
    </row>
    <row r="26" spans="2:13">
      <c r="B26" s="3"/>
      <c r="C26" s="1"/>
      <c r="D26" s="1"/>
      <c r="F26" s="3"/>
      <c r="G26" s="1"/>
      <c r="H26" s="1"/>
    </row>
    <row r="27" spans="2:13">
      <c r="B27" s="3"/>
      <c r="C27" s="1"/>
      <c r="D27" s="1"/>
      <c r="F27" s="3"/>
      <c r="G27" s="1"/>
      <c r="H27" s="1"/>
    </row>
    <row r="28" spans="2:13">
      <c r="B28" s="3"/>
      <c r="C28" s="1"/>
      <c r="D28" s="1"/>
      <c r="F28" s="3"/>
      <c r="G28" s="1"/>
      <c r="H28" s="1"/>
    </row>
    <row r="29" spans="2:13">
      <c r="B29" s="3"/>
      <c r="C29" s="1"/>
      <c r="D29" s="1"/>
      <c r="F29" s="3"/>
      <c r="G29" s="1"/>
      <c r="H29" s="1"/>
    </row>
    <row r="30" spans="2:13">
      <c r="F30" s="3"/>
      <c r="G30" s="1"/>
      <c r="H30" s="1"/>
    </row>
    <row r="31" spans="2:13">
      <c r="F31" s="3"/>
      <c r="G31" s="1"/>
      <c r="H31" s="1"/>
    </row>
    <row r="32" spans="2:13">
      <c r="F32" s="3"/>
      <c r="G32" s="1"/>
      <c r="H32" s="1"/>
    </row>
    <row r="33" spans="6:8">
      <c r="F33" s="3"/>
      <c r="G33" s="1"/>
      <c r="H33" s="1"/>
    </row>
    <row r="34" spans="6:8">
      <c r="F34" s="3"/>
      <c r="G34" s="1"/>
      <c r="H34" s="1"/>
    </row>
    <row r="35" spans="6:8">
      <c r="F35" s="3"/>
      <c r="G35" s="1"/>
      <c r="H35" s="1"/>
    </row>
    <row r="36" spans="6:8">
      <c r="F36" s="3"/>
      <c r="G36" s="1"/>
      <c r="H36" s="1"/>
    </row>
    <row r="37" spans="6:8">
      <c r="F37" s="3"/>
      <c r="G37" s="1"/>
      <c r="H37" s="1"/>
    </row>
    <row r="38" spans="6:8">
      <c r="F38" s="3"/>
      <c r="G38" s="1"/>
      <c r="H38" s="1"/>
    </row>
    <row r="39" spans="6:8">
      <c r="F39" s="3"/>
      <c r="G39" s="1"/>
      <c r="H39" s="1"/>
    </row>
  </sheetData>
  <sortState xmlns:xlrd2="http://schemas.microsoft.com/office/spreadsheetml/2017/richdata2" ref="B23:D29">
    <sortCondition ref="B23:B29"/>
  </sortState>
  <mergeCells count="4">
    <mergeCell ref="I1:L1"/>
    <mergeCell ref="C1:D1"/>
    <mergeCell ref="E1:F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2025-02-04T12:23:56Z</dcterms:created>
  <dcterms:modified xsi:type="dcterms:W3CDTF">2025-02-05T18:45:55Z</dcterms:modified>
  <cp:category/>
  <cp:contentStatus/>
</cp:coreProperties>
</file>